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b163sad\OneDrive - SekII Zürich\B und Q im Detailhandel\Notenrechner\Französisch\"/>
    </mc:Choice>
  </mc:AlternateContent>
  <bookViews>
    <workbookView xWindow="0" yWindow="0" windowWidth="22500" windowHeight="1087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20" i="1" l="1"/>
  <c r="H11" i="1" l="1"/>
  <c r="H18" i="1" l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<sst xmlns="http://schemas.openxmlformats.org/spreadsheetml/2006/main" count="33" uniqueCount="33">
  <si>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Calculateur PQ Assistant-e-s du commerce de détail</t>
  </si>
  <si>
    <t>PQ 2024</t>
  </si>
  <si>
    <t>L'éditeur n'assume aucune responsabilité pour ce tableau.</t>
  </si>
  <si>
    <t>Tous les Branches sauf: After-Sales Automobile, Landi, Alimentation</t>
  </si>
  <si>
    <t>Vous ne pouvez écrire que dans les cases blanches!</t>
  </si>
  <si>
    <t>Domaines de qualification</t>
  </si>
  <si>
    <t>Certificat de notes</t>
  </si>
  <si>
    <r>
      <t xml:space="preserve">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semestre</t>
    </r>
  </si>
  <si>
    <r>
      <t xml:space="preserve"> 2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 </t>
    </r>
  </si>
  <si>
    <r>
      <t xml:space="preserve"> 3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</si>
  <si>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r>
      <t xml:space="preserve"> 4</t>
    </r>
    <r>
      <rPr>
        <vertAlign val="superscript"/>
        <sz val="10"/>
        <rFont val="Arial"/>
        <family val="2"/>
      </rPr>
      <t>ème</t>
    </r>
    <r>
      <rPr>
        <sz val="10"/>
        <rFont val="Arial"/>
        <family val="2"/>
      </rPr>
      <t xml:space="preserve"> semestre</t>
    </r>
  </si>
  <si>
    <t xml:space="preserve"> Notes d'examen</t>
  </si>
  <si>
    <t xml:space="preserve"> C. Culture générale (10%)</t>
  </si>
  <si>
    <t xml:space="preserve"> 1) Note d'école: 50%</t>
  </si>
  <si>
    <t xml:space="preserve"> a. Formation à la pratique professionnelle: 25%</t>
  </si>
  <si>
    <t xml:space="preserve"> b. Enseignement des connaissances professionnelles: 50%</t>
  </si>
  <si>
    <t xml:space="preserve"> Note globale</t>
  </si>
  <si>
    <t xml:space="preserve"> Résultat de l'examen</t>
  </si>
  <si>
    <t xml:space="preserve"> B. Connaissances professionnelles (30%)</t>
  </si>
  <si>
    <t xml:space="preserve"> 2) Travail personnel d'approfondissement: 50%</t>
  </si>
  <si>
    <t>Basis: BiVo DHF 18. Mai 2021 (Stand am 01. August 2022)</t>
  </si>
  <si>
    <t>La note globale et la note du domaine de qualification "travail pratique" doivent être supérieure ou égale à 4.</t>
  </si>
  <si>
    <t xml:space="preserve"> Travail pratique</t>
  </si>
  <si>
    <t xml:space="preserve"> A. Travail pratique (30% / note éliminatoir)</t>
  </si>
  <si>
    <t>1) Gestion des relations avec les clients (DCO A) et acquisition, intégration et développement des connaissances sur les produits et prestations (DCO C): 70%</t>
  </si>
  <si>
    <t>2) Gestion et présentation des produits et prestations (DCO B): 30%</t>
  </si>
  <si>
    <t xml:space="preserve"> 1) Gestion des relations avec les clients (DCO A): 50%</t>
  </si>
  <si>
    <t xml:space="preserve"> 2) Gestion et présentation des produits et prestations (DCO B): 25%</t>
  </si>
  <si>
    <t xml:space="preserve"> 3) Interactions au sein de l’entreprise et dans la branche (DCO D): 25%</t>
  </si>
  <si>
    <t xml:space="preserve"> D. Note d'expérience (30%)</t>
  </si>
  <si>
    <t xml:space="preserve"> c. Cours interentreprises: 25%</t>
  </si>
  <si>
    <t>Notes d'expérience</t>
  </si>
  <si>
    <t xml:space="preserve"> Notes d'expérience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</si>
</sst>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vertAlign val="superscript"/>
      <sz val="10"/>
      <name val="Arial"/>
      <family val="2"/>
    </font>
    <font>
      <b/>
      <sz val="10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164" fontId="2" fillId="2" borderId="16" xfId="0" applyNumberFormat="1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164" fontId="5" fillId="0" borderId="0" xfId="0" applyNumberFormat="1" applyFont="1" applyBorder="1" applyAlignment="1" applyProtection="1">
      <alignment horizontal="left" vertical="top"/>
    </xf>
    <xf numFmtId="0" fontId="5" fillId="0" borderId="0" xfId="0" applyFont="1"/>
    <xf numFmtId="0" fontId="6" fillId="0" borderId="7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9" fillId="3" borderId="21" xfId="0" applyFont="1" applyFill="1" applyBorder="1" applyAlignment="1">
      <alignment vertical="center"/>
    </xf>
    <xf numFmtId="0" fontId="7" fillId="3" borderId="21" xfId="0" applyFont="1" applyFill="1" applyBorder="1" applyAlignment="1" applyProtection="1">
      <alignment vertical="center"/>
    </xf>
    <xf numFmtId="164" fontId="7" fillId="3" borderId="21" xfId="0" applyNumberFormat="1" applyFont="1" applyFill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164" fontId="2" fillId="2" borderId="11" xfId="0" applyNumberFormat="1" applyFont="1" applyFill="1" applyBorder="1" applyAlignment="1" applyProtection="1">
      <alignment horizontal="left" vertical="center"/>
    </xf>
    <xf numFmtId="164" fontId="2" fillId="3" borderId="19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textRotation="90" wrapText="1"/>
    </xf>
    <xf numFmtId="0" fontId="6" fillId="0" borderId="14" xfId="0" applyFont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/>
    <xf numFmtId="164" fontId="6" fillId="6" borderId="19" xfId="0" applyNumberFormat="1" applyFont="1" applyFill="1" applyBorder="1" applyAlignment="1" applyProtection="1">
      <alignment horizontal="center" vertical="center"/>
    </xf>
    <xf numFmtId="164" fontId="6" fillId="6" borderId="22" xfId="0" applyNumberFormat="1" applyFont="1" applyFill="1" applyBorder="1" applyAlignment="1" applyProtection="1">
      <alignment horizontal="center" vertical="center"/>
    </xf>
    <xf numFmtId="164" fontId="6" fillId="6" borderId="23" xfId="0" applyNumberFormat="1" applyFont="1" applyFill="1" applyBorder="1" applyAlignment="1" applyProtection="1">
      <alignment horizontal="center" vertical="center"/>
    </xf>
    <xf numFmtId="164" fontId="6" fillId="6" borderId="2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164" fontId="7" fillId="6" borderId="19" xfId="0" applyNumberFormat="1" applyFont="1" applyFill="1" applyBorder="1" applyAlignment="1" applyProtection="1">
      <alignment horizontal="center" vertical="center"/>
    </xf>
    <xf numFmtId="164" fontId="2" fillId="7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12" fillId="0" borderId="0" xfId="0" applyFont="1" applyBorder="1" applyAlignment="1" applyProtection="1">
      <alignment horizontal="left" vertical="top"/>
    </xf>
    <xf numFmtId="164" fontId="12" fillId="0" borderId="0" xfId="0" applyNumberFormat="1" applyFont="1" applyBorder="1" applyAlignment="1" applyProtection="1">
      <alignment horizontal="left" vertical="top"/>
    </xf>
    <xf numFmtId="0" fontId="12" fillId="0" borderId="0" xfId="0" applyFont="1"/>
    <xf numFmtId="0" fontId="1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164" fontId="6" fillId="3" borderId="7" xfId="0" applyNumberFormat="1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164" fontId="6" fillId="0" borderId="12" xfId="0" applyNumberFormat="1" applyFont="1" applyBorder="1" applyAlignment="1">
      <alignment horizontal="center" textRotation="90"/>
    </xf>
    <xf numFmtId="0" fontId="3" fillId="0" borderId="17" xfId="0" applyFont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/>
    <xf numFmtId="0" fontId="10" fillId="0" borderId="0" xfId="0" applyFont="1" applyAlignment="1">
      <alignment horizontal="left" vertical="top"/>
    </xf>
    <xf numFmtId="0" fontId="3" fillId="0" borderId="1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6" fillId="6" borderId="22" xfId="0" applyFont="1" applyFill="1" applyBorder="1" applyAlignment="1" applyProtection="1">
      <alignment horizontal="center" vertical="center"/>
    </xf>
    <xf numFmtId="0" fontId="16" fillId="6" borderId="23" xfId="0" applyFont="1" applyFill="1" applyBorder="1" applyAlignment="1" applyProtection="1">
      <alignment horizontal="center" vertical="center"/>
    </xf>
    <xf numFmtId="0" fontId="16" fillId="6" borderId="24" xfId="0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center" textRotation="90"/>
    </xf>
    <xf numFmtId="0" fontId="6" fillId="0" borderId="16" xfId="0" applyFont="1" applyBorder="1" applyAlignment="1">
      <alignment horizontal="center" textRotation="90"/>
    </xf>
  </cellXfs>
  <cellStyles count="1">
    <cellStyle name="Standard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topLeftCell="A10" zoomScale="172" zoomScaleNormal="172" workbookViewId="0">
      <selection activeCell="G10" sqref="G10"/>
    </sheetView>
  </sheetViews>
  <sheetFormatPr baseColWidth="10" defaultColWidth="11.42578125" defaultRowHeight="15"/>
  <cols>
    <col min="1" max="1" width="61.7109375" customWidth="1"/>
    <col min="2" max="7" width="6.5703125" customWidth="1"/>
    <col min="8" max="8" width="10.7109375" customWidth="1"/>
  </cols>
  <sheetData>
    <row r="1" spans="1:10" s="20" customFormat="1" ht="24.75">
      <c r="A1" s="75" t="s">
        <v>0</v>
      </c>
      <c r="B1" s="18"/>
      <c r="C1" s="18"/>
      <c r="D1" s="18"/>
      <c r="E1" s="18"/>
      <c r="F1" s="76" t="s">
        <v>1</v>
      </c>
      <c r="G1" s="19"/>
      <c r="H1" s="19"/>
      <c r="I1" s="18"/>
    </row>
    <row r="2" spans="1:10" s="71" customFormat="1" ht="19.5">
      <c r="A2" s="78" t="s">
        <v>3</v>
      </c>
      <c r="B2" s="69"/>
      <c r="C2" s="69"/>
      <c r="D2" s="69"/>
      <c r="E2" s="69"/>
      <c r="F2" s="68"/>
      <c r="G2" s="70"/>
      <c r="H2" s="70"/>
      <c r="I2" s="69"/>
    </row>
    <row r="3" spans="1:10">
      <c r="A3" s="77" t="s">
        <v>2</v>
      </c>
      <c r="B3" s="72"/>
      <c r="C3" s="73"/>
      <c r="D3" s="73"/>
      <c r="E3" s="73"/>
      <c r="F3" s="73"/>
      <c r="G3" s="74"/>
      <c r="H3" s="74"/>
      <c r="I3" s="28"/>
    </row>
    <row r="4" spans="1:10">
      <c r="A4" s="26"/>
      <c r="B4" s="27"/>
      <c r="C4" s="28"/>
      <c r="D4" s="28"/>
      <c r="E4" s="28"/>
      <c r="F4" s="28"/>
      <c r="G4" s="29"/>
      <c r="H4" s="29"/>
      <c r="I4" s="28"/>
    </row>
    <row r="5" spans="1:10" ht="18.75">
      <c r="A5" s="32" t="s">
        <v>4</v>
      </c>
      <c r="B5" s="33"/>
      <c r="C5" s="33"/>
      <c r="D5" s="33"/>
      <c r="E5" s="33"/>
      <c r="F5" s="33"/>
      <c r="G5" s="33"/>
      <c r="H5" s="34"/>
      <c r="I5" s="30"/>
      <c r="J5" s="31"/>
    </row>
    <row r="6" spans="1:10" ht="15.75" thickBot="1">
      <c r="A6" s="28"/>
      <c r="B6" s="28"/>
      <c r="C6" s="28"/>
      <c r="D6" s="28"/>
      <c r="E6" s="28"/>
      <c r="F6" s="2"/>
      <c r="G6" s="28"/>
      <c r="H6" s="1"/>
      <c r="I6" s="22"/>
    </row>
    <row r="7" spans="1:10" s="20" customFormat="1" ht="45">
      <c r="A7" s="79" t="s">
        <v>5</v>
      </c>
      <c r="B7" s="90" t="s">
        <v>31</v>
      </c>
      <c r="C7" s="91"/>
      <c r="D7" s="91"/>
      <c r="E7" s="92"/>
      <c r="F7" s="98" t="s">
        <v>32</v>
      </c>
      <c r="G7" s="21"/>
      <c r="H7" s="80" t="s">
        <v>6</v>
      </c>
      <c r="I7" s="18"/>
    </row>
    <row r="8" spans="1:10" ht="97.5" customHeight="1" thickBot="1">
      <c r="A8" s="3"/>
      <c r="B8" s="81" t="s">
        <v>7</v>
      </c>
      <c r="C8" s="81" t="s">
        <v>8</v>
      </c>
      <c r="D8" s="81" t="s">
        <v>9</v>
      </c>
      <c r="E8" s="82" t="s">
        <v>10</v>
      </c>
      <c r="F8" s="97"/>
      <c r="G8" s="83" t="s">
        <v>11</v>
      </c>
      <c r="H8" s="57"/>
      <c r="I8" s="4"/>
    </row>
    <row r="9" spans="1:10" s="36" customFormat="1" ht="15.75" thickBot="1">
      <c r="A9" s="79" t="s">
        <v>23</v>
      </c>
      <c r="B9" s="10"/>
      <c r="C9" s="11"/>
      <c r="D9" s="11"/>
      <c r="E9" s="11"/>
      <c r="F9" s="7"/>
      <c r="G9" s="16"/>
      <c r="H9" s="16"/>
      <c r="I9" s="37"/>
    </row>
    <row r="10" spans="1:10" s="36" customFormat="1" ht="39" thickBot="1">
      <c r="A10" s="9" t="s">
        <v>24</v>
      </c>
      <c r="B10" s="10"/>
      <c r="C10" s="11"/>
      <c r="D10" s="11"/>
      <c r="E10" s="11"/>
      <c r="F10" s="12"/>
      <c r="G10" s="39"/>
      <c r="H10" s="16"/>
      <c r="I10" s="37"/>
    </row>
    <row r="11" spans="1:10" s="36" customFormat="1" ht="15.75" thickBot="1">
      <c r="A11" s="9" t="s">
        <v>25</v>
      </c>
      <c r="B11" s="17"/>
      <c r="C11" s="23"/>
      <c r="D11" s="23"/>
      <c r="E11" s="15"/>
      <c r="F11" s="25"/>
      <c r="G11" s="24"/>
      <c r="H11" s="40">
        <f>ROUND(IF(SUM(G10:G11)&gt;0,SUM(G10*0.7,G11*0.3),"0.0"),1)</f>
        <v>0</v>
      </c>
      <c r="I11" s="37"/>
    </row>
    <row r="12" spans="1:10" s="36" customFormat="1" ht="15.75" thickBot="1">
      <c r="A12" s="79" t="s">
        <v>18</v>
      </c>
      <c r="B12" s="10"/>
      <c r="C12" s="11"/>
      <c r="D12" s="42"/>
      <c r="E12" s="42"/>
      <c r="F12" s="12"/>
      <c r="G12" s="13"/>
      <c r="H12" s="8"/>
      <c r="I12" s="37"/>
    </row>
    <row r="13" spans="1:10" s="36" customFormat="1" ht="15.75" thickBot="1">
      <c r="A13" s="89" t="s">
        <v>26</v>
      </c>
      <c r="B13" s="10"/>
      <c r="C13" s="65"/>
      <c r="D13" s="42"/>
      <c r="E13" s="42"/>
      <c r="F13" s="12"/>
      <c r="G13" s="39"/>
      <c r="H13" s="96"/>
      <c r="I13" s="52"/>
    </row>
    <row r="14" spans="1:10" s="51" customFormat="1" ht="15.75" thickBot="1">
      <c r="A14" s="89" t="s">
        <v>27</v>
      </c>
      <c r="B14" s="41"/>
      <c r="C14" s="42"/>
      <c r="D14" s="42"/>
      <c r="E14" s="42"/>
      <c r="F14" s="43"/>
      <c r="G14" s="53"/>
      <c r="H14" s="44"/>
      <c r="I14" s="37"/>
    </row>
    <row r="15" spans="1:10" s="36" customFormat="1" ht="15.75" thickBot="1">
      <c r="A15" s="89" t="s">
        <v>28</v>
      </c>
      <c r="B15" s="48"/>
      <c r="C15" s="49"/>
      <c r="D15" s="49"/>
      <c r="E15" s="46"/>
      <c r="F15" s="50"/>
      <c r="G15" s="53"/>
      <c r="H15" s="45">
        <f>ROUND(IF(SUM(G13:G15)&gt;0,SUM(G13*0.5,G14*0.25,G15*0.25),"0.0"),1)</f>
        <v>0</v>
      </c>
      <c r="I15" s="37"/>
    </row>
    <row r="16" spans="1:10" s="36" customFormat="1" ht="15.75" thickBot="1">
      <c r="A16" s="35" t="s">
        <v>12</v>
      </c>
      <c r="B16" s="5"/>
      <c r="C16" s="6"/>
      <c r="D16" s="11"/>
      <c r="E16" s="11"/>
      <c r="F16" s="12"/>
      <c r="G16" s="16"/>
      <c r="H16" s="16"/>
      <c r="I16" s="37"/>
    </row>
    <row r="17" spans="1:13" s="36" customFormat="1" ht="15.75" thickBot="1">
      <c r="A17" s="14" t="s">
        <v>13</v>
      </c>
      <c r="B17" s="55"/>
      <c r="C17" s="55"/>
      <c r="D17" s="55"/>
      <c r="E17" s="42"/>
      <c r="F17" s="67" t="str">
        <f>IF(SUM(B17:D17),ROUND(2*AVERAGE(B17:D17),0)/2,"")</f>
        <v/>
      </c>
      <c r="G17" s="47"/>
      <c r="H17" s="16"/>
      <c r="I17" s="37"/>
    </row>
    <row r="18" spans="1:13" s="36" customFormat="1" ht="15.75" thickBot="1">
      <c r="A18" s="14" t="s">
        <v>19</v>
      </c>
      <c r="B18" s="10"/>
      <c r="C18" s="11"/>
      <c r="D18" s="49"/>
      <c r="E18" s="49"/>
      <c r="F18" s="50"/>
      <c r="G18" s="53"/>
      <c r="H18" s="45">
        <f>ROUND(IF(SUM(F17,G18)&gt;0,SUM(F17*0.5,G18*0.5),"0.0"),1)</f>
        <v>0</v>
      </c>
      <c r="I18" s="37"/>
      <c r="K18" s="38"/>
    </row>
    <row r="19" spans="1:13" s="36" customFormat="1" ht="15.75" thickBot="1">
      <c r="A19" s="79" t="s">
        <v>29</v>
      </c>
      <c r="B19" s="5"/>
      <c r="C19" s="6"/>
      <c r="D19" s="11"/>
      <c r="E19" s="11"/>
      <c r="F19" s="12"/>
      <c r="G19" s="16"/>
      <c r="H19" s="16"/>
      <c r="I19" s="37"/>
      <c r="L19" s="38"/>
    </row>
    <row r="20" spans="1:13" s="36" customFormat="1" ht="15.75" thickBot="1">
      <c r="A20" s="84" t="s">
        <v>14</v>
      </c>
      <c r="B20" s="10"/>
      <c r="C20" s="55"/>
      <c r="D20" s="55"/>
      <c r="E20" s="11"/>
      <c r="F20" s="67" t="str">
        <f>IF(SUM(C20:D20),ROUND(2*AVERAGE(C20:D20),0)/2,"")</f>
        <v/>
      </c>
      <c r="G20" s="47"/>
      <c r="H20" s="16"/>
      <c r="I20" s="37"/>
      <c r="M20" s="38"/>
    </row>
    <row r="21" spans="1:13" s="36" customFormat="1" ht="15.75" thickBot="1">
      <c r="A21" s="84" t="s">
        <v>15</v>
      </c>
      <c r="B21" s="55"/>
      <c r="C21" s="55"/>
      <c r="D21" s="55"/>
      <c r="E21" s="56"/>
      <c r="F21" s="67" t="str">
        <f>IF(SUM(B21:E21),ROUND(2*AVERAGE(B21:E21),0)/2,"")</f>
        <v/>
      </c>
      <c r="G21" s="47"/>
      <c r="H21" s="47"/>
      <c r="I21" s="52"/>
    </row>
    <row r="22" spans="1:13" s="36" customFormat="1" ht="15.75" thickBot="1">
      <c r="A22" s="84" t="s">
        <v>30</v>
      </c>
      <c r="B22" s="54"/>
      <c r="C22" s="55"/>
      <c r="D22" s="49"/>
      <c r="E22" s="55"/>
      <c r="F22" s="67" t="str">
        <f>IF(SUM(B22:E22),ROUND(2*AVERAGE(B22:E22),0)/2,"")</f>
        <v/>
      </c>
      <c r="G22" s="15"/>
      <c r="H22" s="45">
        <f>ROUND(IF(SUM(F20:F22)&gt;0,SUM(F20*0.25,F21*0.5,F22*0.25),"0.0"),1)</f>
        <v>0</v>
      </c>
      <c r="I22" s="37"/>
    </row>
    <row r="23" spans="1:13" s="59" customFormat="1" ht="15.75" thickBot="1">
      <c r="A23" s="58"/>
      <c r="B23" s="58"/>
      <c r="C23" s="58"/>
      <c r="D23" s="58"/>
      <c r="E23" s="58"/>
      <c r="F23" s="58"/>
      <c r="G23" s="58"/>
      <c r="H23" s="58"/>
      <c r="I23" s="52"/>
    </row>
    <row r="24" spans="1:13" s="36" customFormat="1" ht="15.75" thickBot="1">
      <c r="A24" s="85" t="s">
        <v>16</v>
      </c>
      <c r="B24" s="62"/>
      <c r="C24" s="63"/>
      <c r="D24" s="63"/>
      <c r="E24" s="63"/>
      <c r="F24" s="63"/>
      <c r="G24" s="64"/>
      <c r="H24" s="61" t="str">
        <f>IF(SUM(H11,H15,H18,H22)&gt;0,ROUND(SUM(H11*0.3,H15*0.3,H18*0.1,,H22*0.3),1),"")</f>
        <v/>
      </c>
      <c r="I24" s="37"/>
    </row>
    <row r="25" spans="1:13" ht="15.75" thickBot="1">
      <c r="A25" s="85" t="s">
        <v>22</v>
      </c>
      <c r="B25" s="62"/>
      <c r="C25" s="63"/>
      <c r="D25" s="63"/>
      <c r="E25" s="63"/>
      <c r="F25" s="63"/>
      <c r="G25" s="64"/>
      <c r="H25" s="66">
        <f>H11</f>
        <v>0</v>
      </c>
      <c r="I25" s="28"/>
    </row>
    <row r="26" spans="1:13" ht="15.75" thickBot="1">
      <c r="A26" s="85" t="s">
        <v>17</v>
      </c>
      <c r="B26" s="93" t="str">
        <f>IF(AND(H11&gt;=4,H24&gt;=4),"réussi","pas réussi")</f>
        <v>pas réussi</v>
      </c>
      <c r="C26" s="94"/>
      <c r="D26" s="94"/>
      <c r="E26" s="94"/>
      <c r="F26" s="94"/>
      <c r="G26" s="94"/>
      <c r="H26" s="95"/>
      <c r="I26" s="28"/>
    </row>
    <row r="27" spans="1:13">
      <c r="A27" s="60"/>
    </row>
    <row r="28" spans="1:13">
      <c r="A28" s="86" t="s">
        <v>21</v>
      </c>
      <c r="B28" s="87"/>
      <c r="C28" s="87"/>
      <c r="D28" s="87"/>
      <c r="E28" s="87"/>
      <c r="F28" s="87"/>
      <c r="G28" s="87"/>
      <c r="H28" s="87"/>
      <c r="I28" s="87"/>
    </row>
    <row r="30" spans="1:13">
      <c r="A30" s="88" t="s">
        <v>20</v>
      </c>
    </row>
  </sheetData>
  <sheetProtection sheet="1" objects="1" scenarios="1" selectLockedCells="1"/>
  <mergeCells count="3">
    <mergeCell ref="B7:E7"/>
    <mergeCell ref="B26:H26"/>
    <mergeCell ref="F7:F8"/>
  </mergeCells>
  <conditionalFormatting sqref="B26">
    <cfRule type="containsText" dxfId="4" priority="7" operator="containsText" text="nicht bestanden">
      <formula>NOT(ISERROR(SEARCH("nicht bestanden",B26)))</formula>
    </cfRule>
  </conditionalFormatting>
  <conditionalFormatting sqref="H25">
    <cfRule type="cellIs" dxfId="3" priority="4" operator="lessThan">
      <formula>4</formula>
    </cfRule>
  </conditionalFormatting>
  <conditionalFormatting sqref="H24">
    <cfRule type="cellIs" dxfId="2" priority="5" operator="lessThan">
      <formula>4</formula>
    </cfRule>
  </conditionalFormatting>
  <conditionalFormatting sqref="B24:G24">
    <cfRule type="cellIs" dxfId="1" priority="3" operator="lessThan">
      <formula>4</formula>
    </cfRule>
  </conditionalFormatting>
  <conditionalFormatting sqref="B25:G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18938-2E20-485B-8A3F-BA6984343EDC}">
  <ds:schemaRefs>
    <ds:schemaRef ds:uri="http://purl.org/dc/terms/"/>
    <ds:schemaRef ds:uri="http://purl.org/dc/dcmitype/"/>
    <ds:schemaRef ds:uri="http://schemas.microsoft.com/office/2006/documentManagement/types"/>
    <ds:schemaRef ds:uri="0a41dab9-c328-4c1e-b0eb-880d435cf83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19a5040-ebfd-45d9-9c5e-34b64ba6cc0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B163SAD</cp:lastModifiedBy>
  <cp:revision/>
  <cp:lastPrinted>2022-05-02T06:44:20Z</cp:lastPrinted>
  <dcterms:created xsi:type="dcterms:W3CDTF">2020-05-08T06:27:30Z</dcterms:created>
  <dcterms:modified xsi:type="dcterms:W3CDTF">2022-11-23T14:02:11Z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